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EK\1.งานการเงิน.new\95.ITA\OIT-67\O11 ตม.จว.เชียงราย\ลงเว็บไซต์ ข้อมูล ณ 31 มี.ค.67 ไตรมาส 2\ส่ง ผก.ปอม\"/>
    </mc:Choice>
  </mc:AlternateContent>
  <xr:revisionPtr revIDLastSave="0" documentId="13_ncr:1_{BAA6315F-8FDE-43A3-9CCB-473E4DCA17F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แผน" sheetId="3" r:id="rId1"/>
  </sheets>
  <definedNames>
    <definedName name="_xlnm.Print_Area" localSheetId="0">แผน!$A$1:$L$71</definedName>
    <definedName name="_xlnm.Print_Titles" localSheetId="0">แผน!$1:$7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2" i="3" l="1"/>
  <c r="F46" i="3"/>
  <c r="F60" i="3"/>
  <c r="F45" i="3" l="1"/>
  <c r="F59" i="3"/>
  <c r="F54" i="3"/>
  <c r="F39" i="3"/>
  <c r="F35" i="3"/>
  <c r="F28" i="3"/>
  <c r="F22" i="3"/>
  <c r="F20" i="3"/>
  <c r="F11" i="3"/>
  <c r="F19" i="3" l="1"/>
  <c r="F44" i="3"/>
  <c r="F9" i="3"/>
  <c r="F8" i="3" s="1"/>
  <c r="F67" i="3" l="1"/>
</calcChain>
</file>

<file path=xl/sharedStrings.xml><?xml version="1.0" encoding="utf-8"?>
<sst xmlns="http://schemas.openxmlformats.org/spreadsheetml/2006/main" count="128" uniqueCount="112">
  <si>
    <t>ที่</t>
  </si>
  <si>
    <t>เป้าหมาย/วิธีดำเนินการ</t>
  </si>
  <si>
    <t>จำนวนงบประมาณ /แหล่งที่จัดสรร/สนับสนุน</t>
  </si>
  <si>
    <t>สตช.</t>
  </si>
  <si>
    <t>หน่วยงานภาครัฐ</t>
  </si>
  <si>
    <t>ภาคเอกชน</t>
  </si>
  <si>
    <t>อปท.</t>
  </si>
  <si>
    <t>อื่นๆ</t>
  </si>
  <si>
    <t>ระยะเวลาดำเนินการ</t>
  </si>
  <si>
    <t>ผลที่คาดว่าจะได้รับ</t>
  </si>
  <si>
    <t>รายการ</t>
  </si>
  <si>
    <t>ค่าสาธารณูปโภค</t>
  </si>
  <si>
    <t>แผนการใช้จ่ายงบประมาณ ตรวจคนเข้าเมืองจังหวัดเชียงราย</t>
  </si>
  <si>
    <t>ผลผลิต : การรักษาความสงบเรียบร้อยและความมั่นคงในประเทศ</t>
  </si>
  <si>
    <t>กิจกรรม : การตรวจสอบ คัดกรอง ปราบปรามคนต่างด้าวที่ไม่พึงปรารถนา</t>
  </si>
  <si>
    <t>โครงการ : ปราบปรามการค้ายาเสพติด</t>
  </si>
  <si>
    <t>กิจกรรม : การสกัดกั้น ปราบปรามการผลิต การค้ายาเสพติด</t>
  </si>
  <si>
    <t>ค่าใช้สอย</t>
  </si>
  <si>
    <t>ค่าวัสดุ</t>
  </si>
  <si>
    <t>ค่าเช่าทรัพย์สิน</t>
  </si>
  <si>
    <t>งบประมาณรายจ่ายประจำปีงบประมาณ พ.ศ.2566 ไปพลางก่อน</t>
  </si>
  <si>
    <t>1.1.1</t>
  </si>
  <si>
    <t>1.1.2</t>
  </si>
  <si>
    <t>1.1.3</t>
  </si>
  <si>
    <t>1.2.1</t>
  </si>
  <si>
    <t>ค่าธรรมเนียมตรวจคนเข้าเมืองเพื่อเสริมเงินงบประมาณรายจ่ายประจำปีงบประมาณ พ.ศ.2566 ขยายออกไปจนถึง 30 ก.ย.67</t>
  </si>
  <si>
    <t>2.1.1</t>
  </si>
  <si>
    <t>2.2.1</t>
  </si>
  <si>
    <t>รองรับค่าใช้จ่ายที่มีความจำเป็นเพื่อให้การปฏิบัติงานตรวจคนเข้าเมืองเป็นไปด้วยความต่อเนื่องและเกิดความเรียบร้อย</t>
  </si>
  <si>
    <t>แผนงานบุคลากรภาครัฐ</t>
  </si>
  <si>
    <t>กิจกรรม : ปฏิรูปกฎหมายและพัฒนากระบวนการยุติธรรม</t>
  </si>
  <si>
    <t>กำหนดมาตรการในการจัดการสวัสดิการบ้านพักแก่ข้าราชการตำรวจอย่างมีประสิทธิภาพ</t>
  </si>
  <si>
    <t>1.3.1</t>
  </si>
  <si>
    <t>ค่าเช่าบ้าน</t>
  </si>
  <si>
    <t>2.3.1</t>
  </si>
  <si>
    <t>2.3.2</t>
  </si>
  <si>
    <t>2.3.3</t>
  </si>
  <si>
    <t>2.3.4</t>
  </si>
  <si>
    <t>ใช้ในการปฏิบัติหน้าที่ทำให้สถิติการกระทำความผิดของบุคคลต่างด้าวลดลง</t>
  </si>
  <si>
    <t>เพิ่มประสิทธิภาพในการปฎิบัติงานของเจ้าหน้าที่ให้เป็นไปด้วยความต่อเนื่องและเกิดความเรียบร้อย</t>
  </si>
  <si>
    <t>ความพึงพอใจของข้าราชการตำรวจในสังกัดเพิ่มขึ้นและเป็นขวัญกำลังใจในการปฎิบัติหน้าที่</t>
  </si>
  <si>
    <t>ค่าน้ำประปา</t>
  </si>
  <si>
    <t xml:space="preserve">ค่าไฟฟ้า </t>
  </si>
  <si>
    <t>ค่าโทรศัพท์</t>
  </si>
  <si>
    <t>ค่าไปรษณีย์</t>
  </si>
  <si>
    <t>ค่าบริการสื่อสารและโทรคมนาคม</t>
  </si>
  <si>
    <t>2.3.5</t>
  </si>
  <si>
    <t>2.2.2</t>
  </si>
  <si>
    <t>2.2.3</t>
  </si>
  <si>
    <t>ค่าเบี้ยเลี้ยง ที่พัก และพาหนะ</t>
  </si>
  <si>
    <t>2.1.2</t>
  </si>
  <si>
    <t>2.1.3</t>
  </si>
  <si>
    <t>ค่าใช้สอยอื่นๆ</t>
  </si>
  <si>
    <t>1.1.4</t>
  </si>
  <si>
    <t>ต.ค.66-ก.ย.67</t>
  </si>
  <si>
    <t>ค่าซ่อมบำรุงยานพาหนะ</t>
  </si>
  <si>
    <t>ค่าวัสดุสำนักงาน</t>
  </si>
  <si>
    <t>ค่าวัสดุน้ำมันเชื้อเพลิงและหล่อลื่น</t>
  </si>
  <si>
    <t>ค่าวัสดุอาหารผู้ต้องหา/ผู้ต้องกัก</t>
  </si>
  <si>
    <t>ค่าสาธารณูปโภค (ค่าไฟฟ้า)</t>
  </si>
  <si>
    <t>กำหนดมาตราการในการประหยัดพลังงาน</t>
  </si>
  <si>
    <t>มีสถานที่สำหรับจัดเก็บเอกสารทางราชการ และสิ่งของหลวง</t>
  </si>
  <si>
    <t>ค่าใช้จ่ายสำหรับสาธารณูปโภคลดลง</t>
  </si>
  <si>
    <t>เป็นจุดสกัดกั้นและปราบปรามเครือข่ายยาเสพติดข้ามชาติ</t>
  </si>
  <si>
    <t>สามารถช่วยสกัดกั้นและปราบปรามเครือข่ายยาเสพติดข้ามชาติ</t>
  </si>
  <si>
    <t>ปราบปรามและสกัดกั้นการกระทำความผิดของบุคคลต่างด้าว รวมถึงการปิดล้อมตรวจค้นพื้นที่เสี่ยง และเฝ้าระวังการกระทำผิดเกี่ยวกับอาชญากรรมข้ามชาติ</t>
  </si>
  <si>
    <t>ได้วัสดุที่มีคุณภาพ และเพียงพอต่อการปฏิบัติงานของเจ้าหน้าที่</t>
  </si>
  <si>
    <t>สถานที่เพียงพอและมีความปลอดภัยต่อการจัดเก็บเอกสารและสิ่งของหลวง</t>
  </si>
  <si>
    <t>เพื่อสนับสนุนการปฏิบัติงานของเจ้าหน้าที่ในการปราบปรามและสกัดกั้นการกระทำความผิดของบุคคลต่างด้าว และงานในหน้าที่ด้านอื่นๆ ที่เกี่ยวข้อง</t>
  </si>
  <si>
    <t>จัดหาวัสดุสำหรับการปฏิบัติงานของเจ้าหน้าที่ให้เพียงพอ เพื่อเป็นส่วนส่งเสริมและสนับสนุนการในการปราบปรามและสกัดกั้นการกระทำความผิดของบุคคลต่างด้าว และงานในหน้าที่ด้านอื่นๆ ที่เกี่ยวข้อง</t>
  </si>
  <si>
    <t>เจ้าหน้าที่ปฏิบัติหน้าที่ได้อย่างดี มีประสิทธิภาพ และเกิดประสิทธิผลอย่างชัดเจน</t>
  </si>
  <si>
    <t>เพื่อสนับสนุนการปฏิบัติงานของเจ้าหน้าที่ในการตรวจคนเข้าเมือง และงานในหน้าที่ด้านอื่นๆ ที่เกี่ยวข้อง</t>
  </si>
  <si>
    <t>จัดหาวัสดุสำหรับการปฏิบัติงานของเจ้าหน้าที่ให้เพียงพอ เพื่อเป็นส่วนส่งเสริมและสนับสนุนการในการตรวจคนเข้าเมือง และงานในหน้าที่ด้านอื่นๆ ที่เกี่ยวข้อง</t>
  </si>
  <si>
    <t xml:space="preserve">1.1.4.1 ค่าไฟฟ้า </t>
  </si>
  <si>
    <t>1.1.4.2 ค่าน้ำประปา</t>
  </si>
  <si>
    <t>1.1.4.3 ค่าโทรศัพท์</t>
  </si>
  <si>
    <t>1.1.4.4 ค่าไปรษณีย์</t>
  </si>
  <si>
    <t>1.1.4.5 ค่าบริการสื่อสารและโทรคมนาคม</t>
  </si>
  <si>
    <t>1.1.2.1 ค่าวัสดุสำนักงาน</t>
  </si>
  <si>
    <t>1.1.2.2 ค่าวัสดุน้ำมันเชื้อเพลิงและหล่อลื่น</t>
  </si>
  <si>
    <t>1.1.2.3 ค่าวัสดุคอมพิวเตอร์</t>
  </si>
  <si>
    <t>1.1.1.1 ค่าซ่อมบำรุงยานพาหนะ</t>
  </si>
  <si>
    <t>1.1.1.2 ค่าซ่อมแซมครุภัณฑ์</t>
  </si>
  <si>
    <t>1.1.1.3 ค่าเช่าเครื่องถ่ายเอกสาร</t>
  </si>
  <si>
    <t xml:space="preserve">1.1.1.4 ค่าจ้างเหมาขนย้ายผู้ต้องกัก </t>
  </si>
  <si>
    <t xml:space="preserve">1.1.1.5 ค่าจ้างเหมาทำความสะอาด </t>
  </si>
  <si>
    <t>1.1.1.6 ค่าใช้สอยอื่นๆ</t>
  </si>
  <si>
    <t>ประจำปีงบประมาณ พ.ศ.2567 ไตรมาสที่ 1 - 4 (ตุลาคม 2566 - กันยายน 2567)</t>
  </si>
  <si>
    <t>ผู้จัดทำ</t>
  </si>
  <si>
    <t>ลงชื่อ ร.ต.อ.หญิง</t>
  </si>
  <si>
    <t>ลงชื่อ พ.ต.อ.</t>
  </si>
  <si>
    <t>หัวหน้าหน่วยงาน</t>
  </si>
  <si>
    <t>( ผุสดี  ศรีจันทร์ )</t>
  </si>
  <si>
    <t>( จรรยา  ผาสุก )</t>
  </si>
  <si>
    <t>( สุรศักดิ์  เทียนทอง )</t>
  </si>
  <si>
    <t>ตำแหน่ง                     ผกก.ตม.จว.เชียงราย</t>
  </si>
  <si>
    <t>ผู้ตรวจสอบ</t>
  </si>
  <si>
    <t xml:space="preserve"> สว.ตม.จว.เชียงราย </t>
  </si>
  <si>
    <t xml:space="preserve">ตำแหน่ง                 </t>
  </si>
  <si>
    <t xml:space="preserve">รอง สว.ตม.จว.เชียงราย </t>
  </si>
  <si>
    <t xml:space="preserve">                         ลงชื่อ พ.ต.ท.หญิง</t>
  </si>
  <si>
    <t xml:space="preserve">                         ตำแหน่ง</t>
  </si>
  <si>
    <t>รวมทั้งสิ้น</t>
  </si>
  <si>
    <t>ค่าเช่าเครื่องถ่ายเอกสาร</t>
  </si>
  <si>
    <t xml:space="preserve">ค่าจ้างเหมาขนย้ายผู้ต้องกัก </t>
  </si>
  <si>
    <t xml:space="preserve">ค่าจ้างเหมาทำความสะอาด </t>
  </si>
  <si>
    <t>2.1.4</t>
  </si>
  <si>
    <t>2.1.5</t>
  </si>
  <si>
    <t>2.1.6</t>
  </si>
  <si>
    <t>2.1.7</t>
  </si>
  <si>
    <t>ค่าทำประกันภัยภาคบังคับรถยนต์ราชการ</t>
  </si>
  <si>
    <t xml:space="preserve"> ข้อมูล ณ วันที่  31  มีนาคม  พ.ศ.2567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</si>
</sst>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8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u val="singleAccounting"/>
      <sz val="16"/>
      <name val="TH SarabunPSK"/>
      <family val="2"/>
    </font>
    <font>
      <b/>
      <u val="singleAccounting"/>
      <sz val="16"/>
      <color theme="1"/>
      <name val="TH SarabunPSK"/>
      <family val="2"/>
    </font>
    <font>
      <sz val="13"/>
      <color rgb="FFFF0000"/>
      <name val="TH SarabunPSK"/>
      <family val="2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sz val="13"/>
      <color theme="1"/>
      <name val="TH SarabunPSK"/>
      <family val="2"/>
    </font>
    <font>
      <sz val="14"/>
      <name val="TH SarabunPSK"/>
      <family val="2"/>
    </font>
    <font>
      <sz val="8"/>
      <name val="Tahoma"/>
      <family val="2"/>
      <charset val="22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25">
    <xf numFmtId="0" fontId="0" fillId="0" borderId="0" xfId="0"/>
    <xf numFmtId="0" fontId="1" fillId="0" borderId="0" xfId="0" applyFont="1"/>
    <xf numFmtId="0" fontId="1" fillId="0" borderId="10" xfId="0" applyFont="1" applyBorder="1" applyAlignment="1">
      <alignment horizontal="center" vertical="top" shrinkToFit="1"/>
    </xf>
    <xf numFmtId="0" fontId="1" fillId="0" borderId="4" xfId="0" applyFont="1" applyBorder="1" applyAlignment="1">
      <alignment horizontal="center" vertical="top" shrinkToFit="1"/>
    </xf>
    <xf numFmtId="0" fontId="1" fillId="0" borderId="2" xfId="0" applyFont="1" applyBorder="1" applyAlignment="1">
      <alignment horizontal="center" vertical="top" shrinkToFit="1"/>
    </xf>
    <xf numFmtId="0" fontId="1" fillId="0" borderId="5" xfId="0" applyFont="1" applyBorder="1" applyAlignment="1">
      <alignment vertical="top" wrapText="1"/>
    </xf>
    <xf numFmtId="0" fontId="2" fillId="2" borderId="6" xfId="0" applyFont="1" applyFill="1" applyBorder="1" applyAlignment="1">
      <alignment horizontal="center" vertical="top" shrinkToFit="1"/>
    </xf>
    <xf numFmtId="0" fontId="1" fillId="2" borderId="7" xfId="0" applyFont="1" applyFill="1" applyBorder="1" applyAlignment="1">
      <alignment horizontal="center" vertical="top" shrinkToFit="1"/>
    </xf>
    <xf numFmtId="0" fontId="1" fillId="2" borderId="8" xfId="0" applyFont="1" applyFill="1" applyBorder="1" applyAlignment="1">
      <alignment horizontal="center" vertical="top" shrinkToFit="1"/>
    </xf>
    <xf numFmtId="0" fontId="7" fillId="2" borderId="11" xfId="0" applyFont="1" applyFill="1" applyBorder="1" applyAlignment="1">
      <alignment vertical="top" wrapText="1"/>
    </xf>
    <xf numFmtId="0" fontId="1" fillId="4" borderId="9" xfId="0" applyFont="1" applyFill="1" applyBorder="1" applyAlignment="1">
      <alignment horizontal="center" vertical="top" shrinkToFit="1"/>
    </xf>
    <xf numFmtId="0" fontId="1" fillId="4" borderId="15" xfId="0" applyFont="1" applyFill="1" applyBorder="1" applyAlignment="1">
      <alignment vertical="top" wrapText="1"/>
    </xf>
    <xf numFmtId="0" fontId="1" fillId="0" borderId="9" xfId="0" applyFont="1" applyBorder="1" applyAlignment="1">
      <alignment horizontal="center" vertical="top" shrinkToFit="1"/>
    </xf>
    <xf numFmtId="0" fontId="1" fillId="0" borderId="0" xfId="0" applyFont="1" applyBorder="1" applyAlignment="1">
      <alignment horizontal="center" vertical="top" shrinkToFit="1"/>
    </xf>
    <xf numFmtId="0" fontId="1" fillId="0" borderId="3" xfId="0" applyFont="1" applyBorder="1" applyAlignment="1">
      <alignment horizontal="center" vertical="top" shrinkToFit="1"/>
    </xf>
    <xf numFmtId="0" fontId="8" fillId="0" borderId="15" xfId="0" applyFont="1" applyBorder="1" applyAlignment="1">
      <alignment vertical="top" wrapText="1"/>
    </xf>
    <xf numFmtId="0" fontId="1" fillId="4" borderId="15" xfId="0" applyFont="1" applyFill="1" applyBorder="1" applyAlignment="1">
      <alignment vertical="top" shrinkToFit="1"/>
    </xf>
    <xf numFmtId="0" fontId="1" fillId="0" borderId="15" xfId="0" applyFont="1" applyBorder="1" applyAlignment="1">
      <alignment vertical="top" wrapText="1"/>
    </xf>
    <xf numFmtId="0" fontId="1" fillId="3" borderId="1" xfId="0" applyFont="1" applyFill="1" applyBorder="1"/>
    <xf numFmtId="0" fontId="1" fillId="0" borderId="10" xfId="0" applyFont="1" applyFill="1" applyBorder="1" applyAlignment="1">
      <alignment horizontal="center" vertical="top" shrinkToFit="1"/>
    </xf>
    <xf numFmtId="0" fontId="1" fillId="0" borderId="4" xfId="0" applyFont="1" applyFill="1" applyBorder="1" applyAlignment="1">
      <alignment horizontal="center" vertical="top" shrinkToFit="1"/>
    </xf>
    <xf numFmtId="0" fontId="1" fillId="0" borderId="2" xfId="0" applyFont="1" applyFill="1" applyBorder="1" applyAlignment="1">
      <alignment horizontal="center" vertical="top" shrinkToFit="1"/>
    </xf>
    <xf numFmtId="0" fontId="1" fillId="0" borderId="5" xfId="0" applyFont="1" applyFill="1" applyBorder="1" applyAlignment="1">
      <alignment vertical="top" wrapText="1"/>
    </xf>
    <xf numFmtId="0" fontId="1" fillId="2" borderId="11" xfId="0" applyFont="1" applyFill="1" applyBorder="1" applyAlignment="1">
      <alignment vertical="top"/>
    </xf>
    <xf numFmtId="0" fontId="1" fillId="2" borderId="11" xfId="0" applyFont="1" applyFill="1" applyBorder="1" applyAlignment="1">
      <alignment vertical="top" shrinkToFit="1"/>
    </xf>
    <xf numFmtId="43" fontId="8" fillId="4" borderId="15" xfId="1" applyFont="1" applyFill="1" applyBorder="1" applyAlignment="1">
      <alignment vertical="top" shrinkToFit="1"/>
    </xf>
    <xf numFmtId="0" fontId="1" fillId="4" borderId="15" xfId="0" applyFont="1" applyFill="1" applyBorder="1" applyAlignment="1">
      <alignment vertical="top"/>
    </xf>
    <xf numFmtId="0" fontId="1" fillId="0" borderId="15" xfId="0" applyFont="1" applyBorder="1" applyAlignment="1">
      <alignment vertical="top"/>
    </xf>
    <xf numFmtId="43" fontId="8" fillId="0" borderId="15" xfId="1" applyFont="1" applyBorder="1" applyAlignment="1">
      <alignment vertical="top" shrinkToFit="1"/>
    </xf>
    <xf numFmtId="0" fontId="3" fillId="0" borderId="15" xfId="0" applyFont="1" applyBorder="1" applyAlignment="1">
      <alignment vertical="top" shrinkToFit="1"/>
    </xf>
    <xf numFmtId="0" fontId="3" fillId="4" borderId="15" xfId="0" applyFont="1" applyFill="1" applyBorder="1" applyAlignment="1">
      <alignment vertical="top" shrinkToFit="1"/>
    </xf>
    <xf numFmtId="0" fontId="1" fillId="0" borderId="5" xfId="0" applyFont="1" applyBorder="1" applyAlignment="1">
      <alignment vertical="top"/>
    </xf>
    <xf numFmtId="43" fontId="8" fillId="0" borderId="5" xfId="1" applyFont="1" applyBorder="1" applyAlignment="1">
      <alignment vertical="top" shrinkToFit="1"/>
    </xf>
    <xf numFmtId="0" fontId="3" fillId="0" borderId="5" xfId="0" applyFont="1" applyBorder="1" applyAlignment="1">
      <alignment vertical="top" shrinkToFit="1"/>
    </xf>
    <xf numFmtId="0" fontId="1" fillId="0" borderId="5" xfId="0" applyFont="1" applyFill="1" applyBorder="1" applyAlignment="1">
      <alignment vertical="top"/>
    </xf>
    <xf numFmtId="43" fontId="8" fillId="0" borderId="5" xfId="1" applyFont="1" applyFill="1" applyBorder="1" applyAlignment="1">
      <alignment vertical="top" shrinkToFit="1"/>
    </xf>
    <xf numFmtId="0" fontId="1" fillId="0" borderId="5" xfId="0" applyFont="1" applyFill="1" applyBorder="1" applyAlignment="1">
      <alignment vertical="top" shrinkToFit="1"/>
    </xf>
    <xf numFmtId="0" fontId="1" fillId="0" borderId="15" xfId="0" quotePrefix="1" applyFont="1" applyBorder="1" applyAlignment="1">
      <alignment vertical="top" wrapText="1"/>
    </xf>
    <xf numFmtId="43" fontId="7" fillId="4" borderId="15" xfId="1" applyFont="1" applyFill="1" applyBorder="1" applyAlignment="1">
      <alignment vertical="top" shrinkToFit="1"/>
    </xf>
    <xf numFmtId="43" fontId="9" fillId="2" borderId="11" xfId="1" applyFont="1" applyFill="1" applyBorder="1" applyAlignment="1">
      <alignment vertical="top" shrinkToFit="1"/>
    </xf>
    <xf numFmtId="43" fontId="7" fillId="0" borderId="15" xfId="1" applyFont="1" applyBorder="1" applyAlignment="1">
      <alignment vertical="top" shrinkToFit="1"/>
    </xf>
    <xf numFmtId="0" fontId="3" fillId="0" borderId="15" xfId="0" applyFont="1" applyBorder="1" applyAlignment="1">
      <alignment horizontal="center" vertical="top" shrinkToFit="1"/>
    </xf>
    <xf numFmtId="0" fontId="1" fillId="3" borderId="1" xfId="0" applyFont="1" applyFill="1" applyBorder="1" applyAlignment="1">
      <alignment shrinkToFit="1"/>
    </xf>
    <xf numFmtId="0" fontId="2" fillId="3" borderId="1" xfId="0" applyFont="1" applyFill="1" applyBorder="1" applyAlignment="1">
      <alignment shrinkToFit="1"/>
    </xf>
    <xf numFmtId="0" fontId="2" fillId="4" borderId="9" xfId="0" applyFont="1" applyFill="1" applyBorder="1" applyAlignment="1">
      <alignment horizontal="center" vertical="top" shrinkToFit="1"/>
    </xf>
    <xf numFmtId="0" fontId="2" fillId="4" borderId="0" xfId="0" applyFont="1" applyFill="1" applyBorder="1" applyAlignment="1">
      <alignment horizontal="center" vertical="top" shrinkToFit="1"/>
    </xf>
    <xf numFmtId="0" fontId="2" fillId="4" borderId="3" xfId="0" applyFont="1" applyFill="1" applyBorder="1" applyAlignment="1">
      <alignment horizontal="center" vertical="top" shrinkToFit="1"/>
    </xf>
    <xf numFmtId="0" fontId="7" fillId="4" borderId="15" xfId="0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top" shrinkToFit="1"/>
    </xf>
    <xf numFmtId="0" fontId="7" fillId="0" borderId="15" xfId="0" applyFont="1" applyBorder="1" applyAlignment="1">
      <alignment vertical="top" wrapText="1"/>
    </xf>
    <xf numFmtId="0" fontId="2" fillId="4" borderId="15" xfId="0" applyFont="1" applyFill="1" applyBorder="1" applyAlignment="1">
      <alignment vertical="top" shrinkToFit="1"/>
    </xf>
    <xf numFmtId="0" fontId="2" fillId="4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shrinkToFit="1"/>
    </xf>
    <xf numFmtId="43" fontId="10" fillId="3" borderId="1" xfId="0" applyNumberFormat="1" applyFont="1" applyFill="1" applyBorder="1" applyAlignment="1">
      <alignment shrinkToFit="1"/>
    </xf>
    <xf numFmtId="0" fontId="8" fillId="0" borderId="15" xfId="0" applyFont="1" applyBorder="1"/>
    <xf numFmtId="0" fontId="11" fillId="0" borderId="15" xfId="0" applyFont="1" applyBorder="1"/>
    <xf numFmtId="0" fontId="0" fillId="0" borderId="15" xfId="0" applyBorder="1" applyAlignment="1">
      <alignment vertical="top" wrapText="1"/>
    </xf>
    <xf numFmtId="0" fontId="12" fillId="0" borderId="15" xfId="0" applyFont="1" applyBorder="1" applyAlignment="1">
      <alignment vertical="top" wrapText="1"/>
    </xf>
    <xf numFmtId="0" fontId="8" fillId="4" borderId="15" xfId="0" applyFont="1" applyFill="1" applyBorder="1" applyAlignment="1">
      <alignment horizontal="center" vertical="top" shrinkToFit="1"/>
    </xf>
    <xf numFmtId="0" fontId="8" fillId="4" borderId="15" xfId="0" applyFont="1" applyFill="1" applyBorder="1" applyAlignment="1">
      <alignment vertical="top" shrinkToFit="1"/>
    </xf>
    <xf numFmtId="0" fontId="8" fillId="0" borderId="15" xfId="0" applyFont="1" applyBorder="1" applyAlignment="1">
      <alignment horizontal="center" vertical="top" shrinkToFit="1"/>
    </xf>
    <xf numFmtId="0" fontId="1" fillId="0" borderId="15" xfId="0" applyFont="1" applyBorder="1" applyAlignment="1">
      <alignment vertical="top" shrinkToFit="1"/>
    </xf>
    <xf numFmtId="0" fontId="8" fillId="0" borderId="15" xfId="0" applyFont="1" applyBorder="1" applyAlignment="1">
      <alignment shrinkToFit="1"/>
    </xf>
    <xf numFmtId="0" fontId="1" fillId="0" borderId="15" xfId="0" applyFont="1" applyBorder="1" applyAlignment="1">
      <alignment vertical="top" wrapText="1" shrinkToFit="1"/>
    </xf>
    <xf numFmtId="0" fontId="1" fillId="0" borderId="15" xfId="0" quotePrefix="1" applyFont="1" applyBorder="1" applyAlignment="1">
      <alignment vertical="top" wrapText="1" shrinkToFit="1"/>
    </xf>
    <xf numFmtId="0" fontId="8" fillId="0" borderId="15" xfId="0" applyFont="1" applyBorder="1" applyAlignment="1">
      <alignment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top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2" fillId="0" borderId="0" xfId="0" applyFont="1" applyBorder="1" applyAlignment="1">
      <alignment horizontal="left" vertical="top"/>
    </xf>
    <xf numFmtId="0" fontId="1" fillId="0" borderId="0" xfId="0" applyFont="1" applyAlignment="1"/>
    <xf numFmtId="0" fontId="2" fillId="0" borderId="0" xfId="0" applyFont="1" applyBorder="1" applyAlignment="1"/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8" fillId="0" borderId="0" xfId="0" applyFont="1" applyAlignment="1">
      <alignment horizontal="left"/>
    </xf>
    <xf numFmtId="0" fontId="8" fillId="0" borderId="0" xfId="0" applyFont="1" applyAlignment="1"/>
    <xf numFmtId="0" fontId="1" fillId="0" borderId="6" xfId="0" applyFont="1" applyBorder="1" applyAlignment="1">
      <alignment horizontal="center" vertical="top" shrinkToFit="1"/>
    </xf>
    <xf numFmtId="0" fontId="1" fillId="0" borderId="7" xfId="0" applyFont="1" applyBorder="1" applyAlignment="1">
      <alignment horizontal="center" vertical="top" shrinkToFit="1"/>
    </xf>
    <xf numFmtId="0" fontId="2" fillId="0" borderId="8" xfId="0" applyFont="1" applyBorder="1" applyAlignment="1">
      <alignment horizontal="center" vertical="top" shrinkToFit="1"/>
    </xf>
    <xf numFmtId="0" fontId="7" fillId="0" borderId="11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43" fontId="7" fillId="0" borderId="11" xfId="1" applyFont="1" applyBorder="1" applyAlignment="1">
      <alignment vertical="top" shrinkToFit="1"/>
    </xf>
    <xf numFmtId="0" fontId="3" fillId="0" borderId="11" xfId="0" applyFont="1" applyBorder="1" applyAlignment="1">
      <alignment vertical="top" shrinkToFit="1"/>
    </xf>
    <xf numFmtId="0" fontId="8" fillId="0" borderId="11" xfId="0" applyFont="1" applyBorder="1" applyAlignment="1">
      <alignment horizontal="center" vertical="top" shrinkToFit="1"/>
    </xf>
    <xf numFmtId="0" fontId="8" fillId="0" borderId="5" xfId="0" applyFont="1" applyBorder="1"/>
    <xf numFmtId="0" fontId="3" fillId="0" borderId="5" xfId="0" applyFont="1" applyBorder="1" applyAlignment="1">
      <alignment horizontal="center" vertical="top" shrinkToFit="1"/>
    </xf>
    <xf numFmtId="0" fontId="2" fillId="2" borderId="7" xfId="0" applyFont="1" applyFill="1" applyBorder="1" applyAlignment="1">
      <alignment horizontal="center" vertical="top" shrinkToFit="1"/>
    </xf>
    <xf numFmtId="0" fontId="2" fillId="2" borderId="8" xfId="0" applyFont="1" applyFill="1" applyBorder="1" applyAlignment="1">
      <alignment horizontal="center" vertical="top" shrinkToFit="1"/>
    </xf>
    <xf numFmtId="0" fontId="2" fillId="2" borderId="11" xfId="0" applyFont="1" applyFill="1" applyBorder="1" applyAlignment="1">
      <alignment vertical="top" wrapText="1"/>
    </xf>
    <xf numFmtId="0" fontId="1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vertical="top" shrinkToFit="1"/>
    </xf>
    <xf numFmtId="0" fontId="8" fillId="0" borderId="15" xfId="0" applyFont="1" applyBorder="1" applyAlignment="1">
      <alignment vertical="top" shrinkToFit="1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top"/>
    </xf>
    <xf numFmtId="0" fontId="1" fillId="4" borderId="15" xfId="0" applyFont="1" applyFill="1" applyBorder="1" applyAlignment="1">
      <alignment horizontal="left" vertical="top" wrapText="1"/>
    </xf>
    <xf numFmtId="0" fontId="12" fillId="0" borderId="15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4" fillId="0" borderId="15" xfId="0" applyFont="1" applyBorder="1" applyAlignment="1">
      <alignment horizontal="left" vertical="top" wrapText="1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left" vertical="top" wrapText="1"/>
    </xf>
    <xf numFmtId="0" fontId="13" fillId="0" borderId="15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AC5B5-AFC4-44CD-B0C7-CECF59F8A2AB}">
  <dimension ref="A1:L85"/>
  <sheetViews>
    <sheetView tabSelected="1" view="pageBreakPreview" topLeftCell="A47" zoomScale="120" zoomScaleNormal="120" zoomScaleSheetLayoutView="120" workbookViewId="0">
      <selection activeCell="A4" sqref="A4:L4"/>
    </sheetView>
  </sheetViews>
  <sheetFormatPr defaultRowHeight="21" x14ac:dyDescent="0.35"/>
  <cols>
    <col min="1" max="3" width="4.625" style="1" customWidth="1"/>
    <col min="4" max="5" width="25.625" style="1" customWidth="1"/>
    <col min="6" max="11" width="10.625" style="1" customWidth="1"/>
    <col min="12" max="12" width="30.625" style="1" customWidth="1"/>
    <col min="13" max="16384" width="9" style="1"/>
  </cols>
  <sheetData>
    <row r="1" spans="1:12" ht="23.25" x14ac:dyDescent="0.35">
      <c r="A1" s="110" t="s">
        <v>12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1:12" ht="23.25" x14ac:dyDescent="0.35">
      <c r="A2" s="110" t="s">
        <v>87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</row>
    <row r="3" spans="1:12" ht="23.25" x14ac:dyDescent="0.35">
      <c r="A3" s="111" t="s">
        <v>111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</row>
    <row r="4" spans="1:12" ht="23.25" x14ac:dyDescent="0.35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12" x14ac:dyDescent="0.35">
      <c r="A5" s="113" t="s">
        <v>0</v>
      </c>
      <c r="B5" s="114"/>
      <c r="C5" s="115"/>
      <c r="D5" s="122" t="s">
        <v>10</v>
      </c>
      <c r="E5" s="122" t="s">
        <v>1</v>
      </c>
      <c r="F5" s="105" t="s">
        <v>2</v>
      </c>
      <c r="G5" s="106"/>
      <c r="H5" s="106"/>
      <c r="I5" s="106"/>
      <c r="J5" s="107"/>
      <c r="K5" s="122" t="s">
        <v>8</v>
      </c>
      <c r="L5" s="122" t="s">
        <v>9</v>
      </c>
    </row>
    <row r="6" spans="1:12" x14ac:dyDescent="0.35">
      <c r="A6" s="116"/>
      <c r="B6" s="117"/>
      <c r="C6" s="118"/>
      <c r="D6" s="122"/>
      <c r="E6" s="122"/>
      <c r="F6" s="123" t="s">
        <v>3</v>
      </c>
      <c r="G6" s="124" t="s">
        <v>4</v>
      </c>
      <c r="H6" s="123" t="s">
        <v>5</v>
      </c>
      <c r="I6" s="123" t="s">
        <v>6</v>
      </c>
      <c r="J6" s="123" t="s">
        <v>7</v>
      </c>
      <c r="K6" s="122"/>
      <c r="L6" s="122"/>
    </row>
    <row r="7" spans="1:12" x14ac:dyDescent="0.35">
      <c r="A7" s="119"/>
      <c r="B7" s="120"/>
      <c r="C7" s="121"/>
      <c r="D7" s="122"/>
      <c r="E7" s="122"/>
      <c r="F7" s="123"/>
      <c r="G7" s="124"/>
      <c r="H7" s="123"/>
      <c r="I7" s="123"/>
      <c r="J7" s="123"/>
      <c r="K7" s="122"/>
      <c r="L7" s="122"/>
    </row>
    <row r="8" spans="1:12" ht="63" x14ac:dyDescent="0.35">
      <c r="A8" s="6">
        <v>1</v>
      </c>
      <c r="B8" s="7"/>
      <c r="C8" s="8"/>
      <c r="D8" s="9" t="s">
        <v>20</v>
      </c>
      <c r="E8" s="23"/>
      <c r="F8" s="39">
        <f>F9+F35+F39</f>
        <v>1624350</v>
      </c>
      <c r="G8" s="24"/>
      <c r="H8" s="24"/>
      <c r="I8" s="24"/>
      <c r="J8" s="24"/>
      <c r="K8" s="24"/>
      <c r="L8" s="23"/>
    </row>
    <row r="9" spans="1:12" ht="63" x14ac:dyDescent="0.35">
      <c r="A9" s="44"/>
      <c r="B9" s="45">
        <v>1.1000000000000001</v>
      </c>
      <c r="C9" s="46"/>
      <c r="D9" s="47" t="s">
        <v>13</v>
      </c>
      <c r="E9" s="101" t="s">
        <v>65</v>
      </c>
      <c r="F9" s="38">
        <f>F11+F19+F26+F28</f>
        <v>693100</v>
      </c>
      <c r="G9" s="16"/>
      <c r="H9" s="16"/>
      <c r="I9" s="16"/>
      <c r="J9" s="16"/>
      <c r="K9" s="59" t="s">
        <v>54</v>
      </c>
      <c r="L9" s="11" t="s">
        <v>38</v>
      </c>
    </row>
    <row r="10" spans="1:12" ht="63" x14ac:dyDescent="0.35">
      <c r="A10" s="44"/>
      <c r="B10" s="45"/>
      <c r="C10" s="46"/>
      <c r="D10" s="47" t="s">
        <v>14</v>
      </c>
      <c r="E10" s="101"/>
      <c r="F10" s="25"/>
      <c r="G10" s="16"/>
      <c r="H10" s="16"/>
      <c r="I10" s="16"/>
      <c r="J10" s="16"/>
      <c r="K10" s="60"/>
      <c r="L10" s="26"/>
    </row>
    <row r="11" spans="1:12" x14ac:dyDescent="0.35">
      <c r="A11" s="12"/>
      <c r="B11" s="13"/>
      <c r="C11" s="48" t="s">
        <v>21</v>
      </c>
      <c r="D11" s="49" t="s">
        <v>17</v>
      </c>
      <c r="E11" s="108" t="s">
        <v>68</v>
      </c>
      <c r="F11" s="40">
        <f>SUM(F12:F17)</f>
        <v>249015.39</v>
      </c>
      <c r="G11" s="29"/>
      <c r="H11" s="29"/>
      <c r="I11" s="29"/>
      <c r="J11" s="29"/>
      <c r="K11" s="61" t="s">
        <v>54</v>
      </c>
      <c r="L11" s="103" t="s">
        <v>70</v>
      </c>
    </row>
    <row r="12" spans="1:12" x14ac:dyDescent="0.35">
      <c r="A12" s="12"/>
      <c r="B12" s="13"/>
      <c r="C12" s="14"/>
      <c r="D12" s="15" t="s">
        <v>81</v>
      </c>
      <c r="E12" s="108"/>
      <c r="F12" s="28">
        <v>9125.39</v>
      </c>
      <c r="G12" s="29"/>
      <c r="H12" s="29"/>
      <c r="I12" s="29"/>
      <c r="J12" s="29"/>
      <c r="K12" s="29"/>
      <c r="L12" s="103"/>
    </row>
    <row r="13" spans="1:12" x14ac:dyDescent="0.35">
      <c r="A13" s="12"/>
      <c r="B13" s="13"/>
      <c r="C13" s="14"/>
      <c r="D13" s="15" t="s">
        <v>82</v>
      </c>
      <c r="E13" s="108"/>
      <c r="F13" s="28">
        <v>1900</v>
      </c>
      <c r="G13" s="29"/>
      <c r="H13" s="29"/>
      <c r="I13" s="29"/>
      <c r="J13" s="29"/>
      <c r="K13" s="29"/>
      <c r="L13" s="103"/>
    </row>
    <row r="14" spans="1:12" x14ac:dyDescent="0.35">
      <c r="A14" s="12"/>
      <c r="B14" s="13"/>
      <c r="C14" s="14"/>
      <c r="D14" s="15" t="s">
        <v>83</v>
      </c>
      <c r="E14" s="108"/>
      <c r="F14" s="28">
        <v>12000</v>
      </c>
      <c r="G14" s="29"/>
      <c r="H14" s="29"/>
      <c r="I14" s="29"/>
      <c r="J14" s="29"/>
      <c r="K14" s="29"/>
      <c r="L14" s="103"/>
    </row>
    <row r="15" spans="1:12" x14ac:dyDescent="0.35">
      <c r="A15" s="12"/>
      <c r="B15" s="13"/>
      <c r="C15" s="14"/>
      <c r="D15" s="63" t="s">
        <v>84</v>
      </c>
      <c r="E15" s="108"/>
      <c r="F15" s="28">
        <v>105000</v>
      </c>
      <c r="G15" s="29"/>
      <c r="H15" s="29"/>
      <c r="I15" s="29"/>
      <c r="J15" s="29"/>
      <c r="K15" s="29"/>
      <c r="L15" s="103"/>
    </row>
    <row r="16" spans="1:12" x14ac:dyDescent="0.35">
      <c r="A16" s="12"/>
      <c r="B16" s="13"/>
      <c r="C16" s="14"/>
      <c r="D16" s="66" t="s">
        <v>85</v>
      </c>
      <c r="E16" s="108"/>
      <c r="F16" s="28">
        <v>39000</v>
      </c>
      <c r="G16" s="29"/>
      <c r="H16" s="29"/>
      <c r="I16" s="29"/>
      <c r="J16" s="29"/>
      <c r="K16" s="29"/>
      <c r="L16" s="103"/>
    </row>
    <row r="17" spans="1:12" x14ac:dyDescent="0.35">
      <c r="A17" s="12"/>
      <c r="B17" s="13"/>
      <c r="C17" s="14"/>
      <c r="D17" s="15" t="s">
        <v>86</v>
      </c>
      <c r="E17" s="108"/>
      <c r="F17" s="28">
        <v>81990</v>
      </c>
      <c r="G17" s="29"/>
      <c r="H17" s="29"/>
      <c r="I17" s="29"/>
      <c r="J17" s="29"/>
      <c r="K17" s="29"/>
      <c r="L17" s="103"/>
    </row>
    <row r="18" spans="1:12" x14ac:dyDescent="0.35">
      <c r="A18" s="12"/>
      <c r="B18" s="13"/>
      <c r="C18" s="14"/>
      <c r="D18" s="15"/>
      <c r="E18" s="27"/>
      <c r="F18" s="28"/>
      <c r="G18" s="29"/>
      <c r="H18" s="29"/>
      <c r="I18" s="29"/>
      <c r="J18" s="29"/>
      <c r="K18" s="29"/>
      <c r="L18" s="27"/>
    </row>
    <row r="19" spans="1:12" x14ac:dyDescent="0.35">
      <c r="A19" s="12"/>
      <c r="B19" s="13"/>
      <c r="C19" s="48" t="s">
        <v>22</v>
      </c>
      <c r="D19" s="49" t="s">
        <v>18</v>
      </c>
      <c r="E19" s="109" t="s">
        <v>69</v>
      </c>
      <c r="F19" s="40">
        <f>SUM(F20:F22)</f>
        <v>262384.61</v>
      </c>
      <c r="G19" s="29"/>
      <c r="H19" s="29"/>
      <c r="I19" s="29"/>
      <c r="J19" s="29"/>
      <c r="K19" s="61" t="s">
        <v>54</v>
      </c>
      <c r="L19" s="103" t="s">
        <v>66</v>
      </c>
    </row>
    <row r="20" spans="1:12" x14ac:dyDescent="0.35">
      <c r="A20" s="12"/>
      <c r="B20" s="13"/>
      <c r="C20" s="14"/>
      <c r="D20" s="62" t="s">
        <v>78</v>
      </c>
      <c r="E20" s="109"/>
      <c r="F20" s="28">
        <f>25724.61+6580</f>
        <v>32304.61</v>
      </c>
      <c r="G20" s="29"/>
      <c r="H20" s="29"/>
      <c r="I20" s="29"/>
      <c r="J20" s="29"/>
      <c r="K20" s="41"/>
      <c r="L20" s="103"/>
    </row>
    <row r="21" spans="1:12" ht="42" x14ac:dyDescent="0.35">
      <c r="A21" s="12"/>
      <c r="B21" s="13"/>
      <c r="C21" s="14"/>
      <c r="D21" s="64" t="s">
        <v>79</v>
      </c>
      <c r="E21" s="109"/>
      <c r="F21" s="28">
        <v>12000</v>
      </c>
      <c r="G21" s="29"/>
      <c r="H21" s="29"/>
      <c r="I21" s="29"/>
      <c r="J21" s="29"/>
      <c r="K21" s="41"/>
      <c r="L21" s="103"/>
    </row>
    <row r="22" spans="1:12" x14ac:dyDescent="0.35">
      <c r="A22" s="12"/>
      <c r="B22" s="13"/>
      <c r="C22" s="14"/>
      <c r="D22" s="63" t="s">
        <v>80</v>
      </c>
      <c r="E22" s="109"/>
      <c r="F22" s="28">
        <f>33080+185000</f>
        <v>218080</v>
      </c>
      <c r="G22" s="29"/>
      <c r="H22" s="29"/>
      <c r="I22" s="29"/>
      <c r="J22" s="29"/>
      <c r="K22" s="41"/>
      <c r="L22" s="103"/>
    </row>
    <row r="23" spans="1:12" x14ac:dyDescent="0.35">
      <c r="A23" s="12"/>
      <c r="B23" s="13"/>
      <c r="C23" s="14"/>
      <c r="D23" s="55"/>
      <c r="E23" s="27"/>
      <c r="F23" s="28"/>
      <c r="G23" s="29"/>
      <c r="H23" s="29"/>
      <c r="I23" s="29"/>
      <c r="J23" s="29"/>
      <c r="K23" s="41"/>
      <c r="L23" s="27"/>
    </row>
    <row r="24" spans="1:12" x14ac:dyDescent="0.35">
      <c r="A24" s="12"/>
      <c r="B24" s="13"/>
      <c r="C24" s="14"/>
      <c r="D24" s="55"/>
      <c r="E24" s="27"/>
      <c r="F24" s="28"/>
      <c r="G24" s="29"/>
      <c r="H24" s="29"/>
      <c r="I24" s="29"/>
      <c r="J24" s="29"/>
      <c r="K24" s="41"/>
      <c r="L24" s="27"/>
    </row>
    <row r="25" spans="1:12" x14ac:dyDescent="0.35">
      <c r="A25" s="2"/>
      <c r="B25" s="3"/>
      <c r="C25" s="4"/>
      <c r="D25" s="88"/>
      <c r="E25" s="31"/>
      <c r="F25" s="32"/>
      <c r="G25" s="33"/>
      <c r="H25" s="33"/>
      <c r="I25" s="33"/>
      <c r="J25" s="33"/>
      <c r="K25" s="89"/>
      <c r="L25" s="31"/>
    </row>
    <row r="26" spans="1:12" ht="42" x14ac:dyDescent="0.35">
      <c r="A26" s="80"/>
      <c r="B26" s="81"/>
      <c r="C26" s="82" t="s">
        <v>23</v>
      </c>
      <c r="D26" s="83" t="s">
        <v>19</v>
      </c>
      <c r="E26" s="84" t="s">
        <v>61</v>
      </c>
      <c r="F26" s="85">
        <v>42000</v>
      </c>
      <c r="G26" s="86"/>
      <c r="H26" s="86"/>
      <c r="I26" s="86"/>
      <c r="J26" s="86"/>
      <c r="K26" s="87" t="s">
        <v>54</v>
      </c>
      <c r="L26" s="84" t="s">
        <v>67</v>
      </c>
    </row>
    <row r="27" spans="1:12" x14ac:dyDescent="0.35">
      <c r="A27" s="12"/>
      <c r="B27" s="13"/>
      <c r="C27" s="14"/>
      <c r="D27" s="15"/>
      <c r="E27" s="58"/>
      <c r="F27" s="28"/>
      <c r="G27" s="29"/>
      <c r="H27" s="29"/>
      <c r="I27" s="29"/>
      <c r="J27" s="29"/>
      <c r="K27" s="41"/>
      <c r="L27" s="58"/>
    </row>
    <row r="28" spans="1:12" x14ac:dyDescent="0.35">
      <c r="A28" s="12"/>
      <c r="B28" s="13"/>
      <c r="C28" s="48" t="s">
        <v>53</v>
      </c>
      <c r="D28" s="49" t="s">
        <v>11</v>
      </c>
      <c r="E28" s="103" t="s">
        <v>60</v>
      </c>
      <c r="F28" s="40">
        <f>SUM(F29:F33)</f>
        <v>139700</v>
      </c>
      <c r="G28" s="29"/>
      <c r="H28" s="29"/>
      <c r="I28" s="29"/>
      <c r="J28" s="29"/>
      <c r="K28" s="61" t="s">
        <v>54</v>
      </c>
      <c r="L28" s="103" t="s">
        <v>62</v>
      </c>
    </row>
    <row r="29" spans="1:12" x14ac:dyDescent="0.35">
      <c r="A29" s="12"/>
      <c r="B29" s="13"/>
      <c r="C29" s="14"/>
      <c r="D29" s="37" t="s">
        <v>73</v>
      </c>
      <c r="E29" s="103"/>
      <c r="F29" s="28">
        <v>68479.659999999989</v>
      </c>
      <c r="G29" s="29"/>
      <c r="H29" s="29"/>
      <c r="I29" s="29"/>
      <c r="J29" s="29"/>
      <c r="K29" s="41"/>
      <c r="L29" s="103"/>
    </row>
    <row r="30" spans="1:12" x14ac:dyDescent="0.35">
      <c r="A30" s="12"/>
      <c r="B30" s="13"/>
      <c r="C30" s="14"/>
      <c r="D30" s="37" t="s">
        <v>74</v>
      </c>
      <c r="E30" s="103"/>
      <c r="F30" s="28">
        <v>27171.14</v>
      </c>
      <c r="G30" s="29"/>
      <c r="H30" s="29"/>
      <c r="I30" s="29"/>
      <c r="J30" s="29"/>
      <c r="K30" s="41"/>
      <c r="L30" s="103"/>
    </row>
    <row r="31" spans="1:12" x14ac:dyDescent="0.35">
      <c r="A31" s="12"/>
      <c r="B31" s="13"/>
      <c r="C31" s="14"/>
      <c r="D31" s="37" t="s">
        <v>75</v>
      </c>
      <c r="E31" s="103"/>
      <c r="F31" s="28">
        <v>7337</v>
      </c>
      <c r="G31" s="29"/>
      <c r="H31" s="29"/>
      <c r="I31" s="29"/>
      <c r="J31" s="29"/>
      <c r="K31" s="41"/>
      <c r="L31" s="103"/>
    </row>
    <row r="32" spans="1:12" x14ac:dyDescent="0.35">
      <c r="A32" s="12"/>
      <c r="B32" s="13"/>
      <c r="C32" s="14"/>
      <c r="D32" s="37" t="s">
        <v>76</v>
      </c>
      <c r="E32" s="103"/>
      <c r="F32" s="28">
        <v>8014.8</v>
      </c>
      <c r="G32" s="29"/>
      <c r="H32" s="29"/>
      <c r="I32" s="29"/>
      <c r="J32" s="29"/>
      <c r="K32" s="41"/>
      <c r="L32" s="103"/>
    </row>
    <row r="33" spans="1:12" ht="42" x14ac:dyDescent="0.35">
      <c r="A33" s="12"/>
      <c r="B33" s="13"/>
      <c r="C33" s="14"/>
      <c r="D33" s="65" t="s">
        <v>77</v>
      </c>
      <c r="E33" s="103"/>
      <c r="F33" s="28">
        <v>28697.399999999998</v>
      </c>
      <c r="G33" s="29"/>
      <c r="H33" s="29"/>
      <c r="I33" s="29"/>
      <c r="J33" s="29"/>
      <c r="K33" s="41"/>
      <c r="L33" s="103"/>
    </row>
    <row r="34" spans="1:12" x14ac:dyDescent="0.35">
      <c r="A34" s="12"/>
      <c r="B34" s="13"/>
      <c r="C34" s="14"/>
      <c r="D34" s="15"/>
      <c r="E34" s="27"/>
      <c r="F34" s="28"/>
      <c r="G34" s="29"/>
      <c r="H34" s="29"/>
      <c r="I34" s="29"/>
      <c r="J34" s="29"/>
      <c r="K34" s="29"/>
      <c r="L34" s="27"/>
    </row>
    <row r="35" spans="1:12" x14ac:dyDescent="0.35">
      <c r="A35" s="10"/>
      <c r="B35" s="45">
        <v>1.2</v>
      </c>
      <c r="C35" s="46"/>
      <c r="D35" s="50" t="s">
        <v>15</v>
      </c>
      <c r="E35" s="101" t="s">
        <v>63</v>
      </c>
      <c r="F35" s="38">
        <f>SUM(F37)</f>
        <v>15250</v>
      </c>
      <c r="G35" s="30"/>
      <c r="H35" s="30"/>
      <c r="I35" s="30"/>
      <c r="J35" s="30"/>
      <c r="K35" s="59" t="s">
        <v>54</v>
      </c>
      <c r="L35" s="101" t="s">
        <v>64</v>
      </c>
    </row>
    <row r="36" spans="1:12" ht="63" x14ac:dyDescent="0.35">
      <c r="A36" s="10"/>
      <c r="B36" s="45"/>
      <c r="C36" s="46"/>
      <c r="D36" s="51" t="s">
        <v>16</v>
      </c>
      <c r="E36" s="101"/>
      <c r="F36" s="25"/>
      <c r="G36" s="30"/>
      <c r="H36" s="30"/>
      <c r="I36" s="30"/>
      <c r="J36" s="30"/>
      <c r="K36" s="30"/>
      <c r="L36" s="101"/>
    </row>
    <row r="37" spans="1:12" x14ac:dyDescent="0.35">
      <c r="A37" s="12"/>
      <c r="B37" s="13"/>
      <c r="C37" s="48" t="s">
        <v>24</v>
      </c>
      <c r="D37" s="52" t="s">
        <v>59</v>
      </c>
      <c r="E37" s="57"/>
      <c r="F37" s="28">
        <v>15250</v>
      </c>
      <c r="G37" s="29"/>
      <c r="H37" s="29"/>
      <c r="I37" s="29"/>
      <c r="J37" s="29"/>
      <c r="K37" s="41"/>
      <c r="L37" s="27"/>
    </row>
    <row r="38" spans="1:12" x14ac:dyDescent="0.35">
      <c r="A38" s="12"/>
      <c r="B38" s="13"/>
      <c r="C38" s="14"/>
      <c r="D38" s="17"/>
      <c r="E38" s="27"/>
      <c r="F38" s="28"/>
      <c r="G38" s="29"/>
      <c r="H38" s="29"/>
      <c r="I38" s="29"/>
      <c r="J38" s="29"/>
      <c r="K38" s="29"/>
      <c r="L38" s="27"/>
    </row>
    <row r="39" spans="1:12" x14ac:dyDescent="0.35">
      <c r="A39" s="10"/>
      <c r="B39" s="45">
        <v>1.3</v>
      </c>
      <c r="C39" s="46"/>
      <c r="D39" s="51" t="s">
        <v>29</v>
      </c>
      <c r="E39" s="101" t="s">
        <v>31</v>
      </c>
      <c r="F39" s="38">
        <f>SUM(F41)</f>
        <v>916000</v>
      </c>
      <c r="G39" s="30"/>
      <c r="H39" s="30"/>
      <c r="I39" s="30"/>
      <c r="J39" s="30"/>
      <c r="K39" s="59" t="s">
        <v>54</v>
      </c>
      <c r="L39" s="101" t="s">
        <v>40</v>
      </c>
    </row>
    <row r="40" spans="1:12" ht="42" x14ac:dyDescent="0.35">
      <c r="A40" s="10"/>
      <c r="B40" s="45"/>
      <c r="C40" s="46"/>
      <c r="D40" s="51" t="s">
        <v>30</v>
      </c>
      <c r="E40" s="101"/>
      <c r="F40" s="25"/>
      <c r="G40" s="30"/>
      <c r="H40" s="30"/>
      <c r="I40" s="30"/>
      <c r="J40" s="30"/>
      <c r="K40" s="30"/>
      <c r="L40" s="101"/>
    </row>
    <row r="41" spans="1:12" x14ac:dyDescent="0.35">
      <c r="A41" s="12"/>
      <c r="B41" s="13"/>
      <c r="C41" s="48" t="s">
        <v>32</v>
      </c>
      <c r="D41" s="52" t="s">
        <v>33</v>
      </c>
      <c r="E41" s="27"/>
      <c r="F41" s="28">
        <v>916000</v>
      </c>
      <c r="G41" s="29"/>
      <c r="H41" s="29"/>
      <c r="I41" s="29"/>
      <c r="J41" s="29"/>
      <c r="K41" s="41"/>
      <c r="L41" s="27"/>
    </row>
    <row r="42" spans="1:12" x14ac:dyDescent="0.35">
      <c r="A42" s="12"/>
      <c r="B42" s="13"/>
      <c r="C42" s="48"/>
      <c r="D42" s="52"/>
      <c r="E42" s="27"/>
      <c r="F42" s="28"/>
      <c r="G42" s="29"/>
      <c r="H42" s="29"/>
      <c r="I42" s="29"/>
      <c r="J42" s="29"/>
      <c r="K42" s="41"/>
      <c r="L42" s="27"/>
    </row>
    <row r="43" spans="1:12" x14ac:dyDescent="0.35">
      <c r="A43" s="2"/>
      <c r="B43" s="3"/>
      <c r="C43" s="4"/>
      <c r="D43" s="5"/>
      <c r="E43" s="31"/>
      <c r="F43" s="32"/>
      <c r="G43" s="33"/>
      <c r="H43" s="33"/>
      <c r="I43" s="33"/>
      <c r="J43" s="33"/>
      <c r="K43" s="33"/>
      <c r="L43" s="31"/>
    </row>
    <row r="44" spans="1:12" ht="84" x14ac:dyDescent="0.35">
      <c r="A44" s="6">
        <v>2</v>
      </c>
      <c r="B44" s="90"/>
      <c r="C44" s="91"/>
      <c r="D44" s="92" t="s">
        <v>25</v>
      </c>
      <c r="E44" s="93" t="s">
        <v>28</v>
      </c>
      <c r="F44" s="39">
        <f>SUM(F45+F54+F59)</f>
        <v>2696490.9699999997</v>
      </c>
      <c r="G44" s="94"/>
      <c r="H44" s="94"/>
      <c r="I44" s="94"/>
      <c r="J44" s="94"/>
      <c r="K44" s="94"/>
      <c r="L44" s="93" t="s">
        <v>39</v>
      </c>
    </row>
    <row r="45" spans="1:12" x14ac:dyDescent="0.35">
      <c r="A45" s="12"/>
      <c r="B45" s="53">
        <v>2.1</v>
      </c>
      <c r="C45" s="48"/>
      <c r="D45" s="52" t="s">
        <v>17</v>
      </c>
      <c r="E45" s="102" t="s">
        <v>71</v>
      </c>
      <c r="F45" s="40">
        <f>SUM(F46:F52)</f>
        <v>765386</v>
      </c>
      <c r="G45" s="29"/>
      <c r="H45" s="29"/>
      <c r="I45" s="29"/>
      <c r="J45" s="29"/>
      <c r="K45" s="61" t="s">
        <v>54</v>
      </c>
      <c r="L45" s="103" t="s">
        <v>70</v>
      </c>
    </row>
    <row r="46" spans="1:12" x14ac:dyDescent="0.35">
      <c r="A46" s="12"/>
      <c r="B46" s="13"/>
      <c r="C46" s="14" t="s">
        <v>26</v>
      </c>
      <c r="D46" s="17" t="s">
        <v>49</v>
      </c>
      <c r="E46" s="102"/>
      <c r="F46" s="28">
        <f>100000</f>
        <v>100000</v>
      </c>
      <c r="G46" s="29"/>
      <c r="H46" s="29"/>
      <c r="I46" s="29"/>
      <c r="J46" s="29"/>
      <c r="K46" s="41"/>
      <c r="L46" s="103"/>
    </row>
    <row r="47" spans="1:12" x14ac:dyDescent="0.35">
      <c r="A47" s="12"/>
      <c r="B47" s="13"/>
      <c r="C47" s="14" t="s">
        <v>50</v>
      </c>
      <c r="D47" s="15" t="s">
        <v>55</v>
      </c>
      <c r="E47" s="102"/>
      <c r="F47" s="28">
        <v>50000</v>
      </c>
      <c r="G47" s="29"/>
      <c r="H47" s="29"/>
      <c r="I47" s="29"/>
      <c r="J47" s="29"/>
      <c r="K47" s="29"/>
      <c r="L47" s="103"/>
    </row>
    <row r="48" spans="1:12" x14ac:dyDescent="0.35">
      <c r="A48" s="12"/>
      <c r="B48" s="13"/>
      <c r="C48" s="14" t="s">
        <v>51</v>
      </c>
      <c r="D48" s="15" t="s">
        <v>103</v>
      </c>
      <c r="E48" s="102"/>
      <c r="F48" s="28">
        <v>60000</v>
      </c>
      <c r="G48" s="29"/>
      <c r="H48" s="29"/>
      <c r="I48" s="29"/>
      <c r="J48" s="29"/>
      <c r="K48" s="29"/>
      <c r="L48" s="103"/>
    </row>
    <row r="49" spans="1:12" x14ac:dyDescent="0.35">
      <c r="A49" s="12"/>
      <c r="B49" s="13"/>
      <c r="C49" s="14" t="s">
        <v>106</v>
      </c>
      <c r="D49" s="63" t="s">
        <v>104</v>
      </c>
      <c r="E49" s="102"/>
      <c r="F49" s="28">
        <v>60000</v>
      </c>
      <c r="G49" s="29"/>
      <c r="H49" s="29"/>
      <c r="I49" s="29"/>
      <c r="J49" s="29"/>
      <c r="K49" s="29"/>
      <c r="L49" s="103"/>
    </row>
    <row r="50" spans="1:12" x14ac:dyDescent="0.35">
      <c r="A50" s="12"/>
      <c r="B50" s="13"/>
      <c r="C50" s="14" t="s">
        <v>107</v>
      </c>
      <c r="D50" s="66" t="s">
        <v>105</v>
      </c>
      <c r="E50" s="102"/>
      <c r="F50" s="28">
        <v>150000</v>
      </c>
      <c r="G50" s="29"/>
      <c r="H50" s="29"/>
      <c r="I50" s="29"/>
      <c r="J50" s="29"/>
      <c r="K50" s="29"/>
      <c r="L50" s="103"/>
    </row>
    <row r="51" spans="1:12" x14ac:dyDescent="0.35">
      <c r="A51" s="12"/>
      <c r="B51" s="13"/>
      <c r="C51" s="14" t="s">
        <v>108</v>
      </c>
      <c r="D51" s="95" t="s">
        <v>110</v>
      </c>
      <c r="E51" s="102"/>
      <c r="F51" s="28">
        <v>110942.75</v>
      </c>
      <c r="G51" s="29"/>
      <c r="H51" s="29"/>
      <c r="I51" s="29"/>
      <c r="J51" s="29"/>
      <c r="K51" s="29"/>
      <c r="L51" s="103"/>
    </row>
    <row r="52" spans="1:12" x14ac:dyDescent="0.35">
      <c r="A52" s="12"/>
      <c r="B52" s="13"/>
      <c r="C52" s="14" t="s">
        <v>109</v>
      </c>
      <c r="D52" s="15" t="s">
        <v>52</v>
      </c>
      <c r="E52" s="102"/>
      <c r="F52" s="28">
        <f>504443.25-60000-60000-150000</f>
        <v>234443.25</v>
      </c>
      <c r="G52" s="29"/>
      <c r="H52" s="29"/>
      <c r="I52" s="29"/>
      <c r="J52" s="29"/>
      <c r="K52" s="29"/>
      <c r="L52" s="103"/>
    </row>
    <row r="53" spans="1:12" x14ac:dyDescent="0.35">
      <c r="A53" s="12"/>
      <c r="B53" s="53"/>
      <c r="C53" s="48"/>
      <c r="D53" s="52"/>
      <c r="E53" s="27"/>
      <c r="F53" s="28"/>
      <c r="G53" s="29"/>
      <c r="H53" s="29"/>
      <c r="I53" s="29"/>
      <c r="J53" s="29"/>
      <c r="K53" s="29"/>
      <c r="L53" s="27"/>
    </row>
    <row r="54" spans="1:12" x14ac:dyDescent="0.35">
      <c r="A54" s="12"/>
      <c r="B54" s="53">
        <v>2.2000000000000002</v>
      </c>
      <c r="C54" s="48"/>
      <c r="D54" s="52" t="s">
        <v>18</v>
      </c>
      <c r="E54" s="104" t="s">
        <v>72</v>
      </c>
      <c r="F54" s="40">
        <f>SUM(F55:F57)</f>
        <v>799186</v>
      </c>
      <c r="G54" s="29"/>
      <c r="H54" s="29"/>
      <c r="I54" s="29"/>
      <c r="J54" s="29"/>
      <c r="K54" s="61" t="s">
        <v>54</v>
      </c>
      <c r="L54" s="103" t="s">
        <v>66</v>
      </c>
    </row>
    <row r="55" spans="1:12" x14ac:dyDescent="0.35">
      <c r="A55" s="12"/>
      <c r="B55" s="13"/>
      <c r="C55" s="14" t="s">
        <v>27</v>
      </c>
      <c r="D55" s="17" t="s">
        <v>56</v>
      </c>
      <c r="E55" s="104"/>
      <c r="F55" s="28">
        <v>47911</v>
      </c>
      <c r="G55" s="29"/>
      <c r="H55" s="29"/>
      <c r="I55" s="29"/>
      <c r="J55" s="29"/>
      <c r="K55" s="41"/>
      <c r="L55" s="103"/>
    </row>
    <row r="56" spans="1:12" x14ac:dyDescent="0.35">
      <c r="A56" s="12"/>
      <c r="B56" s="13"/>
      <c r="C56" s="14" t="s">
        <v>47</v>
      </c>
      <c r="D56" s="17" t="s">
        <v>57</v>
      </c>
      <c r="E56" s="104"/>
      <c r="F56" s="28">
        <v>188900</v>
      </c>
      <c r="G56" s="29"/>
      <c r="H56" s="29"/>
      <c r="I56" s="29"/>
      <c r="J56" s="29"/>
      <c r="K56" s="41"/>
      <c r="L56" s="103"/>
    </row>
    <row r="57" spans="1:12" x14ac:dyDescent="0.35">
      <c r="A57" s="12"/>
      <c r="B57" s="13"/>
      <c r="C57" s="14" t="s">
        <v>48</v>
      </c>
      <c r="D57" s="15" t="s">
        <v>58</v>
      </c>
      <c r="E57" s="104"/>
      <c r="F57" s="28">
        <v>562375</v>
      </c>
      <c r="G57" s="29"/>
      <c r="H57" s="29"/>
      <c r="I57" s="29"/>
      <c r="J57" s="29"/>
      <c r="K57" s="41"/>
      <c r="L57" s="103"/>
    </row>
    <row r="58" spans="1:12" x14ac:dyDescent="0.35">
      <c r="A58" s="12"/>
      <c r="B58" s="13"/>
      <c r="C58" s="14"/>
      <c r="D58" s="56"/>
      <c r="E58" s="27"/>
      <c r="F58" s="28"/>
      <c r="G58" s="29"/>
      <c r="H58" s="29"/>
      <c r="I58" s="29"/>
      <c r="J58" s="29"/>
      <c r="K58" s="29"/>
      <c r="L58" s="27"/>
    </row>
    <row r="59" spans="1:12" x14ac:dyDescent="0.35">
      <c r="A59" s="12"/>
      <c r="B59" s="53">
        <v>2.2999999999999998</v>
      </c>
      <c r="C59" s="48"/>
      <c r="D59" s="52" t="s">
        <v>11</v>
      </c>
      <c r="E59" s="103" t="s">
        <v>60</v>
      </c>
      <c r="F59" s="40">
        <f>SUM(F60:F64)</f>
        <v>1131918.97</v>
      </c>
      <c r="G59" s="29"/>
      <c r="H59" s="29"/>
      <c r="I59" s="29"/>
      <c r="J59" s="29"/>
      <c r="K59" s="61" t="s">
        <v>54</v>
      </c>
      <c r="L59" s="103" t="s">
        <v>62</v>
      </c>
    </row>
    <row r="60" spans="1:12" x14ac:dyDescent="0.35">
      <c r="A60" s="12"/>
      <c r="B60" s="13"/>
      <c r="C60" s="14" t="s">
        <v>34</v>
      </c>
      <c r="D60" s="17" t="s">
        <v>42</v>
      </c>
      <c r="E60" s="103"/>
      <c r="F60" s="28">
        <f>996918.97-15000-5000-5000-40000</f>
        <v>931918.97</v>
      </c>
      <c r="G60" s="29"/>
      <c r="H60" s="29"/>
      <c r="I60" s="29"/>
      <c r="J60" s="29"/>
      <c r="K60" s="41"/>
      <c r="L60" s="103"/>
    </row>
    <row r="61" spans="1:12" x14ac:dyDescent="0.35">
      <c r="A61" s="12"/>
      <c r="B61" s="13"/>
      <c r="C61" s="14" t="s">
        <v>35</v>
      </c>
      <c r="D61" s="17" t="s">
        <v>41</v>
      </c>
      <c r="E61" s="103"/>
      <c r="F61" s="28">
        <v>65000</v>
      </c>
      <c r="G61" s="29"/>
      <c r="H61" s="29"/>
      <c r="I61" s="29"/>
      <c r="J61" s="29"/>
      <c r="K61" s="41"/>
      <c r="L61" s="103"/>
    </row>
    <row r="62" spans="1:12" x14ac:dyDescent="0.35">
      <c r="A62" s="12"/>
      <c r="B62" s="13"/>
      <c r="C62" s="14" t="s">
        <v>36</v>
      </c>
      <c r="D62" s="17" t="s">
        <v>43</v>
      </c>
      <c r="E62" s="103"/>
      <c r="F62" s="28">
        <v>15000</v>
      </c>
      <c r="G62" s="29"/>
      <c r="H62" s="29"/>
      <c r="I62" s="29"/>
      <c r="J62" s="29"/>
      <c r="K62" s="41"/>
      <c r="L62" s="103"/>
    </row>
    <row r="63" spans="1:12" x14ac:dyDescent="0.35">
      <c r="A63" s="12"/>
      <c r="B63" s="13"/>
      <c r="C63" s="14" t="s">
        <v>37</v>
      </c>
      <c r="D63" s="17" t="s">
        <v>44</v>
      </c>
      <c r="E63" s="103"/>
      <c r="F63" s="28">
        <v>20000</v>
      </c>
      <c r="G63" s="29"/>
      <c r="H63" s="29"/>
      <c r="I63" s="29"/>
      <c r="J63" s="29"/>
      <c r="K63" s="41"/>
      <c r="L63" s="103"/>
    </row>
    <row r="64" spans="1:12" x14ac:dyDescent="0.35">
      <c r="A64" s="12"/>
      <c r="B64" s="13"/>
      <c r="C64" s="14" t="s">
        <v>46</v>
      </c>
      <c r="D64" s="17" t="s">
        <v>45</v>
      </c>
      <c r="E64" s="103"/>
      <c r="F64" s="28">
        <v>100000</v>
      </c>
      <c r="G64" s="29"/>
      <c r="H64" s="29"/>
      <c r="I64" s="29"/>
      <c r="J64" s="29"/>
      <c r="K64" s="41"/>
      <c r="L64" s="103"/>
    </row>
    <row r="65" spans="1:12" x14ac:dyDescent="0.35">
      <c r="A65" s="19"/>
      <c r="B65" s="20"/>
      <c r="C65" s="21"/>
      <c r="D65" s="22"/>
      <c r="E65" s="34"/>
      <c r="F65" s="35"/>
      <c r="G65" s="36"/>
      <c r="H65" s="36"/>
      <c r="I65" s="36"/>
      <c r="J65" s="36"/>
      <c r="K65" s="36"/>
      <c r="L65" s="34"/>
    </row>
    <row r="66" spans="1:12" x14ac:dyDescent="0.35">
      <c r="A66" s="19"/>
      <c r="B66" s="20"/>
      <c r="C66" s="21"/>
      <c r="D66" s="22"/>
      <c r="E66" s="34"/>
      <c r="F66" s="35"/>
      <c r="G66" s="36"/>
      <c r="H66" s="36"/>
      <c r="I66" s="36"/>
      <c r="J66" s="36"/>
      <c r="K66" s="36"/>
      <c r="L66" s="34"/>
    </row>
    <row r="67" spans="1:12" ht="23.25" x14ac:dyDescent="0.5">
      <c r="A67" s="105" t="s">
        <v>102</v>
      </c>
      <c r="B67" s="106"/>
      <c r="C67" s="106"/>
      <c r="D67" s="107"/>
      <c r="E67" s="18"/>
      <c r="F67" s="54">
        <f>F8+F44</f>
        <v>4320840.97</v>
      </c>
      <c r="G67" s="43"/>
      <c r="H67" s="43"/>
      <c r="I67" s="43"/>
      <c r="J67" s="43"/>
      <c r="K67" s="42"/>
      <c r="L67" s="18"/>
    </row>
    <row r="68" spans="1:12" x14ac:dyDescent="0.35">
      <c r="A68" s="69"/>
      <c r="B68" s="70"/>
      <c r="C68" s="70"/>
      <c r="D68" s="70"/>
      <c r="E68" s="70"/>
      <c r="F68" s="70"/>
      <c r="G68" s="70"/>
      <c r="H68" s="70"/>
      <c r="I68" s="68"/>
      <c r="J68" s="70"/>
      <c r="K68" s="70"/>
      <c r="L68" s="68"/>
    </row>
    <row r="69" spans="1:12" x14ac:dyDescent="0.35">
      <c r="A69" s="100" t="s">
        <v>89</v>
      </c>
      <c r="B69" s="100"/>
      <c r="C69" s="100"/>
      <c r="D69" s="75" t="s">
        <v>88</v>
      </c>
      <c r="E69" s="76" t="s">
        <v>100</v>
      </c>
      <c r="F69" s="76"/>
      <c r="G69" s="77"/>
      <c r="H69" s="76" t="s">
        <v>96</v>
      </c>
      <c r="I69" s="72"/>
      <c r="J69" s="77" t="s">
        <v>90</v>
      </c>
      <c r="K69" s="71"/>
      <c r="L69" s="75" t="s">
        <v>91</v>
      </c>
    </row>
    <row r="70" spans="1:12" s="73" customFormat="1" ht="30" customHeight="1" x14ac:dyDescent="0.35">
      <c r="B70" s="78"/>
      <c r="C70" s="97" t="s">
        <v>92</v>
      </c>
      <c r="D70" s="97"/>
      <c r="E70" s="78"/>
      <c r="F70" s="97" t="s">
        <v>93</v>
      </c>
      <c r="G70" s="97"/>
      <c r="H70" s="79"/>
      <c r="I70" s="74"/>
      <c r="J70" s="97" t="s">
        <v>94</v>
      </c>
      <c r="K70" s="97"/>
      <c r="L70" s="97"/>
    </row>
    <row r="71" spans="1:12" s="73" customFormat="1" x14ac:dyDescent="0.35">
      <c r="A71" s="79" t="s">
        <v>98</v>
      </c>
      <c r="B71" s="79"/>
      <c r="C71" s="98" t="s">
        <v>99</v>
      </c>
      <c r="D71" s="98"/>
      <c r="E71" s="78" t="s">
        <v>101</v>
      </c>
      <c r="F71" s="97" t="s">
        <v>97</v>
      </c>
      <c r="G71" s="97"/>
      <c r="H71" s="79"/>
      <c r="I71" s="74"/>
      <c r="J71" s="99" t="s">
        <v>95</v>
      </c>
      <c r="K71" s="99"/>
      <c r="L71" s="99"/>
    </row>
    <row r="72" spans="1:12" x14ac:dyDescent="0.35">
      <c r="A72" s="67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1:12" x14ac:dyDescent="0.35">
      <c r="A73" s="67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1:12" x14ac:dyDescent="0.35">
      <c r="A74" s="67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1:12" x14ac:dyDescent="0.35">
      <c r="A75" s="67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1:12" x14ac:dyDescent="0.35">
      <c r="A76" s="67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1:12" x14ac:dyDescent="0.35">
      <c r="A77" s="96"/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</row>
    <row r="78" spans="1:12" x14ac:dyDescent="0.35">
      <c r="A78" s="96"/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</row>
    <row r="79" spans="1:12" x14ac:dyDescent="0.35">
      <c r="A79" s="96"/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</row>
    <row r="80" spans="1:12" x14ac:dyDescent="0.35">
      <c r="A80" s="96"/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</row>
    <row r="81" spans="1:12" x14ac:dyDescent="0.35">
      <c r="A81" s="96"/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</row>
    <row r="82" spans="1:12" x14ac:dyDescent="0.35">
      <c r="A82" s="96"/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</row>
    <row r="83" spans="1:12" x14ac:dyDescent="0.35">
      <c r="A83" s="96"/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</row>
    <row r="84" spans="1:12" x14ac:dyDescent="0.35">
      <c r="A84" s="96"/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</row>
    <row r="85" spans="1:12" x14ac:dyDescent="0.35">
      <c r="A85" s="96"/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</row>
  </sheetData>
  <mergeCells count="49">
    <mergeCell ref="E9:E10"/>
    <mergeCell ref="A1:L1"/>
    <mergeCell ref="A2:L2"/>
    <mergeCell ref="A3:L3"/>
    <mergeCell ref="A4:L4"/>
    <mergeCell ref="A5:C7"/>
    <mergeCell ref="D5:D7"/>
    <mergeCell ref="E5:E7"/>
    <mergeCell ref="F5:J5"/>
    <mergeCell ref="K5:K7"/>
    <mergeCell ref="L5:L7"/>
    <mergeCell ref="F6:F7"/>
    <mergeCell ref="G6:G7"/>
    <mergeCell ref="H6:H7"/>
    <mergeCell ref="I6:I7"/>
    <mergeCell ref="J6:J7"/>
    <mergeCell ref="E11:E17"/>
    <mergeCell ref="L11:L17"/>
    <mergeCell ref="E19:E22"/>
    <mergeCell ref="L19:L22"/>
    <mergeCell ref="E28:E33"/>
    <mergeCell ref="L28:L33"/>
    <mergeCell ref="A69:C69"/>
    <mergeCell ref="E35:E36"/>
    <mergeCell ref="L35:L36"/>
    <mergeCell ref="E39:E40"/>
    <mergeCell ref="L39:L40"/>
    <mergeCell ref="E45:E52"/>
    <mergeCell ref="L45:L52"/>
    <mergeCell ref="E54:E57"/>
    <mergeCell ref="L54:L57"/>
    <mergeCell ref="E59:E64"/>
    <mergeCell ref="L59:L64"/>
    <mergeCell ref="A67:D67"/>
    <mergeCell ref="C70:D70"/>
    <mergeCell ref="F70:G70"/>
    <mergeCell ref="J70:L70"/>
    <mergeCell ref="C71:D71"/>
    <mergeCell ref="F71:G71"/>
    <mergeCell ref="J71:L71"/>
    <mergeCell ref="A83:L83"/>
    <mergeCell ref="A84:L84"/>
    <mergeCell ref="A85:L85"/>
    <mergeCell ref="A77:L77"/>
    <mergeCell ref="A78:L78"/>
    <mergeCell ref="A79:L79"/>
    <mergeCell ref="A80:L80"/>
    <mergeCell ref="A81:L81"/>
    <mergeCell ref="A82:L82"/>
  </mergeCells>
  <phoneticPr fontId="16" type="noConversion"/>
  <printOptions horizontalCentered="1"/>
  <pageMargins left="0.39370078740157483" right="0.39370078740157483" top="0.59055118110236227" bottom="0.39370078740157483" header="0.19685039370078741" footer="0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แผน</vt:lpstr>
      <vt:lpstr>แผน!Print_Area</vt:lpstr>
      <vt:lpstr>แผน!Print_Titles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Mananchaya Meeying</dc:creator>
  <cp:lastModifiedBy>User</cp:lastModifiedBy>
  <cp:lastPrinted>2024-03-30T16:28:44Z</cp:lastPrinted>
  <dcterms:created xsi:type="dcterms:W3CDTF">2024-01-10T07:59:11Z</dcterms:created>
  <dcterms:modified xsi:type="dcterms:W3CDTF">2024-04-02T03:52:19Z</dcterms:modified>
</cp:coreProperties>
</file>